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3"/>
  </bookViews>
  <sheets>
    <sheet name="січ" sheetId="1" r:id="rId1"/>
    <sheet name="лют" sheetId="2" r:id="rId2"/>
    <sheet name="бер" sheetId="3" r:id="rId3"/>
    <sheet name="квіт" sheetId="4" r:id="rId4"/>
  </sheets>
  <definedNames>
    <definedName name="_xlnm.Print_Area" localSheetId="2">'бер'!$A$1:$AG$99</definedName>
    <definedName name="_xlnm.Print_Area" localSheetId="3">'квіт'!$A$1:$AG$99</definedName>
    <definedName name="_xlnm.Print_Area" localSheetId="1">'лют'!$A$1:$AG$99</definedName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<sst xmlns="http://schemas.openxmlformats.org/spreadsheetml/2006/main" count="416" uniqueCount="59">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</sst>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9" sqref="W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12" sqref="N1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40399.799999999996</v>
      </c>
      <c r="C8" s="40">
        <v>62407.4</v>
      </c>
      <c r="D8" s="43"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149166.2</v>
      </c>
      <c r="C9" s="24">
        <f t="shared" si="0"/>
        <v>67608.9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69182.40000000001</v>
      </c>
      <c r="AG9" s="50">
        <f>AG10+AG15+AG24+AG33+AG47+AG52+AG54+AG61+AG62+AG71+AG72+AG76+AG88+AG81+AG83+AG82+AG69+AG89+AG91+AG90+AG70+AG40+AG92</f>
        <v>147592.69999999998</v>
      </c>
      <c r="AH9" s="49"/>
      <c r="AI9" s="49"/>
    </row>
    <row r="10" spans="1:33" ht="15.75">
      <c r="A10" s="4" t="s">
        <v>4</v>
      </c>
      <c r="B10" s="22">
        <v>13342.1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3300.7999999999993</v>
      </c>
      <c r="AG10" s="27">
        <f>B10+C10-AF10</f>
        <v>30061.399999999998</v>
      </c>
    </row>
    <row r="11" spans="1:33" ht="15.75">
      <c r="A11" s="3" t="s">
        <v>5</v>
      </c>
      <c r="B11" s="22">
        <f>12399.4+67.7-1.2-6.4</f>
        <v>12459.5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2941.8999999999996</v>
      </c>
      <c r="AG11" s="27">
        <f>B11+C11-AF11</f>
        <v>28176.199999999997</v>
      </c>
    </row>
    <row r="12" spans="1:33" ht="15.75">
      <c r="A12" s="3" t="s">
        <v>2</v>
      </c>
      <c r="B12" s="36">
        <v>294.2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5.5</v>
      </c>
      <c r="AG12" s="27">
        <f>B12+C12-AF12</f>
        <v>506.5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588.4000000000003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353.39999999999986</v>
      </c>
      <c r="AG14" s="27">
        <f>AG10-AG11-AG12-AG13</f>
        <v>1378.7000000000007</v>
      </c>
    </row>
    <row r="15" spans="1:33" ht="15" customHeight="1">
      <c r="A15" s="4" t="s">
        <v>6</v>
      </c>
      <c r="B15" s="22">
        <v>48588.5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26541.500000000004</v>
      </c>
      <c r="AG15" s="27">
        <f aca="true" t="shared" si="3" ref="AG15:AG31">B15+C15-AF15</f>
        <v>40256</v>
      </c>
    </row>
    <row r="16" spans="1:34" s="70" customFormat="1" ht="15" customHeight="1">
      <c r="A16" s="65" t="s">
        <v>38</v>
      </c>
      <c r="B16" s="66">
        <v>18736.8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7942.1</v>
      </c>
      <c r="AG16" s="71">
        <f t="shared" si="3"/>
        <v>13681.1</v>
      </c>
      <c r="AH16" s="75"/>
    </row>
    <row r="17" spans="1:34" ht="15.75">
      <c r="A17" s="3" t="s">
        <v>5</v>
      </c>
      <c r="B17" s="22">
        <f>35683.9+2656.2+700</f>
        <v>39040.1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19121.7</v>
      </c>
      <c r="AG17" s="27">
        <f t="shared" si="3"/>
        <v>24583.7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20.400000000000002</v>
      </c>
    </row>
    <row r="19" spans="1:33" ht="15.75">
      <c r="A19" s="3" t="s">
        <v>1</v>
      </c>
      <c r="B19" s="22">
        <v>2976.8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1634.9</v>
      </c>
      <c r="AG19" s="27">
        <f t="shared" si="3"/>
        <v>2404.6</v>
      </c>
    </row>
    <row r="20" spans="1:33" ht="15.75">
      <c r="A20" s="3" t="s">
        <v>2</v>
      </c>
      <c r="B20" s="22">
        <f>6166.5-2656.2-700</f>
        <v>2810.3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5244.200000000001</v>
      </c>
      <c r="AG20" s="27">
        <f t="shared" si="3"/>
        <v>8218.399999999998</v>
      </c>
    </row>
    <row r="21" spans="1:33" ht="15.75">
      <c r="A21" s="3" t="s">
        <v>16</v>
      </c>
      <c r="B21" s="22">
        <v>1109.6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158.6</v>
      </c>
      <c r="AG21" s="27">
        <f t="shared" si="3"/>
        <v>1257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2637.700000000001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381.7000000000007</v>
      </c>
      <c r="AG23" s="27">
        <f t="shared" si="3"/>
        <v>3771.9000000000015</v>
      </c>
    </row>
    <row r="24" spans="1:33" ht="15" customHeight="1">
      <c r="A24" s="4" t="s">
        <v>7</v>
      </c>
      <c r="B24" s="22">
        <v>38533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13009.199999999999</v>
      </c>
      <c r="AG24" s="27">
        <f t="shared" si="3"/>
        <v>35817.9</v>
      </c>
    </row>
    <row r="25" spans="1:34" s="70" customFormat="1" ht="15" customHeight="1">
      <c r="A25" s="65" t="s">
        <v>39</v>
      </c>
      <c r="B25" s="66">
        <v>19856.4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10001.599999999999</v>
      </c>
      <c r="AG25" s="71">
        <f t="shared" si="3"/>
        <v>16136.900000000001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38533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13009.199999999999</v>
      </c>
      <c r="AG32" s="27">
        <f>AG24</f>
        <v>35817.9</v>
      </c>
    </row>
    <row r="33" spans="1:33" ht="15" customHeight="1">
      <c r="A33" s="4" t="s">
        <v>8</v>
      </c>
      <c r="B33" s="22">
        <v>258.2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187.3</v>
      </c>
      <c r="AG33" s="27">
        <f aca="true" t="shared" si="6" ref="AG33:AG38">B33+C33-AF33</f>
        <v>531.5999999999999</v>
      </c>
    </row>
    <row r="34" spans="1:33" ht="15.75">
      <c r="A34" s="3" t="s">
        <v>5</v>
      </c>
      <c r="B34" s="22">
        <v>234.3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79.7</v>
      </c>
      <c r="AG34" s="27">
        <f t="shared" si="6"/>
        <v>260.2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10.8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101.1</v>
      </c>
      <c r="AG36" s="27">
        <f t="shared" si="6"/>
        <v>56.10000000000002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13.099999999999977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6.5</v>
      </c>
      <c r="AG39" s="27">
        <f>AG33-AG34-AG36-AG38-AG35-AG37</f>
        <v>215.2999999999999</v>
      </c>
    </row>
    <row r="40" spans="1:33" ht="15" customHeight="1">
      <c r="A40" s="4" t="s">
        <v>29</v>
      </c>
      <c r="B40" s="22">
        <v>994.8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422.5</v>
      </c>
      <c r="AG40" s="27">
        <f aca="true" t="shared" si="8" ref="AG40:AG45">B40+C40-AF40</f>
        <v>786.5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325.4</v>
      </c>
      <c r="AG41" s="27">
        <f t="shared" si="8"/>
        <v>618.3000000000001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74.30000000000001</v>
      </c>
      <c r="AG44" s="27">
        <f t="shared" si="8"/>
        <v>127.69999999999999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27.09999999999991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15.09999999999999</v>
      </c>
      <c r="AG46" s="27">
        <f>AG40-AG41-AG42-AG43-AG44-AG45</f>
        <v>33.99999999999994</v>
      </c>
    </row>
    <row r="47" spans="1:33" ht="17.25" customHeight="1">
      <c r="A47" s="4" t="s">
        <v>43</v>
      </c>
      <c r="B47" s="36">
        <v>1095.2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314.70000000000005</v>
      </c>
      <c r="AG47" s="27">
        <f>B47+C47-AF47</f>
        <v>1639.2</v>
      </c>
    </row>
    <row r="48" spans="1:33" ht="15.75">
      <c r="A48" s="3" t="s">
        <v>5</v>
      </c>
      <c r="B48" s="22">
        <v>35.5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10</v>
      </c>
      <c r="AG48" s="27">
        <f>B48+C48-AF48</f>
        <v>43.6</v>
      </c>
    </row>
    <row r="49" spans="1:33" ht="15.75">
      <c r="A49" s="3" t="s">
        <v>16</v>
      </c>
      <c r="B49" s="22">
        <v>853.7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278.8</v>
      </c>
      <c r="AG49" s="27">
        <f>B49+C49-AF49</f>
        <v>1218.7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206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25.90000000000001</v>
      </c>
      <c r="AG51" s="27">
        <f>AG47-AG49-AG48</f>
        <v>376.9</v>
      </c>
    </row>
    <row r="52" spans="1:33" ht="15" customHeight="1">
      <c r="A52" s="4" t="s">
        <v>0</v>
      </c>
      <c r="B52" s="22">
        <v>5053.5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3439.3</v>
      </c>
      <c r="AG52" s="27">
        <f aca="true" t="shared" si="12" ref="AG52:AG59">B52+C52-AF52</f>
        <v>5080.8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938.4</v>
      </c>
      <c r="AG53" s="27">
        <f t="shared" si="12"/>
        <v>293.0000000000001</v>
      </c>
    </row>
    <row r="54" spans="1:34" ht="15" customHeight="1">
      <c r="A54" s="4" t="s">
        <v>9</v>
      </c>
      <c r="B54" s="44">
        <v>4653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2423.4</v>
      </c>
      <c r="AG54" s="22">
        <f t="shared" si="12"/>
        <v>3708.4</v>
      </c>
      <c r="AH54" s="6"/>
    </row>
    <row r="55" spans="1:34" ht="15.75">
      <c r="A55" s="3" t="s">
        <v>5</v>
      </c>
      <c r="B55" s="22">
        <v>3715.4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1883.1</v>
      </c>
      <c r="AG55" s="22">
        <f t="shared" si="12"/>
        <v>2001.7000000000003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289.7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174.1</v>
      </c>
      <c r="AG57" s="22">
        <f t="shared" si="12"/>
        <v>600.6999999999999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642.7999999999998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361.10000000000014</v>
      </c>
      <c r="AG60" s="22">
        <f>AG54-AG55-AG57-AG59-AG56-AG58</f>
        <v>1106</v>
      </c>
    </row>
    <row r="61" spans="1:33" ht="15" customHeight="1">
      <c r="A61" s="4" t="s">
        <v>10</v>
      </c>
      <c r="B61" s="22">
        <v>152.3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58.9</v>
      </c>
      <c r="AG61" s="22">
        <f aca="true" t="shared" si="15" ref="AG61:AG67">B61+C61-AF61</f>
        <v>155.9</v>
      </c>
    </row>
    <row r="62" spans="1:33" ht="15" customHeight="1">
      <c r="A62" s="4" t="s">
        <v>11</v>
      </c>
      <c r="B62" s="22">
        <v>2447.2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827.5999999999999</v>
      </c>
      <c r="AG62" s="22">
        <f t="shared" si="15"/>
        <v>2467.1</v>
      </c>
    </row>
    <row r="63" spans="1:34" ht="15.75">
      <c r="A63" s="3" t="s">
        <v>5</v>
      </c>
      <c r="B63" s="22">
        <v>1197.5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397.8</v>
      </c>
      <c r="AG63" s="22">
        <f t="shared" si="15"/>
        <v>904.5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52</v>
      </c>
      <c r="AG65" s="22">
        <f t="shared" si="15"/>
        <v>108.69999999999999</v>
      </c>
      <c r="AH65" s="6"/>
    </row>
    <row r="66" spans="1:33" ht="15.75">
      <c r="A66" s="3" t="s">
        <v>2</v>
      </c>
      <c r="B66" s="22">
        <v>125.4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71.8</v>
      </c>
      <c r="AG66" s="22">
        <f t="shared" si="15"/>
        <v>232.7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53</v>
      </c>
    </row>
    <row r="68" spans="1:33" ht="15.75">
      <c r="A68" s="3" t="s">
        <v>23</v>
      </c>
      <c r="B68" s="22">
        <f aca="true" t="shared" si="16" ref="B68:AD68">B62-B63-B66-B67-B65-B64</f>
        <v>1002.9999999999998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305.99999999999994</v>
      </c>
      <c r="AG68" s="22">
        <f>AG62-AG63-AG66-AG67-AG65-AG64</f>
        <v>1168.1999999999998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1694.1</v>
      </c>
      <c r="AG69" s="30">
        <f aca="true" t="shared" si="17" ref="AG69:AG92">B69+C69-AF69</f>
        <v>2879.1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1094.9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853.6</v>
      </c>
      <c r="AG71" s="30">
        <f t="shared" si="17"/>
        <v>677.1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1251.3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296.49999999999994</v>
      </c>
      <c r="AG72" s="30">
        <f t="shared" si="17"/>
        <v>3165.2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39.1</v>
      </c>
    </row>
    <row r="74" spans="1:33" ht="15" customHeight="1">
      <c r="A74" s="3" t="s">
        <v>2</v>
      </c>
      <c r="B74" s="22">
        <v>251.1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81.7</v>
      </c>
      <c r="AG74" s="30">
        <f t="shared" si="17"/>
        <v>898.4</v>
      </c>
    </row>
    <row r="75" spans="1:33" ht="15" customHeight="1">
      <c r="A75" s="3" t="s">
        <v>16</v>
      </c>
      <c r="B75" s="22">
        <v>11.2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96.4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46.4</v>
      </c>
      <c r="AG76" s="30">
        <f t="shared" si="17"/>
        <v>210.70000000000002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36.4</v>
      </c>
      <c r="AG77" s="30">
        <f t="shared" si="17"/>
        <v>52.4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2.4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7.199999999999999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</f>
        <v>4574</v>
      </c>
      <c r="C89" s="22">
        <v>5507.6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2765.8</v>
      </c>
      <c r="AG89" s="22">
        <f t="shared" si="17"/>
        <v>7315.8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819</v>
      </c>
      <c r="AG90" s="22">
        <f t="shared" si="17"/>
        <v>1638.1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</f>
        <v>20105.5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12181.800000000001</v>
      </c>
      <c r="AG92" s="22">
        <f t="shared" si="17"/>
        <v>7923.699999999999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149166.2</v>
      </c>
      <c r="C94" s="42">
        <f t="shared" si="18"/>
        <v>67608.9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69182.40000000001</v>
      </c>
      <c r="AG94" s="58">
        <f>AG10+AG15+AG24+AG33+AG47+AG52+AG54+AG61+AG62+AG69+AG71+AG72+AG76+AG81+AG82+AG83+AG88+AG89+AG90+AG91+AG70+AG40+AG92</f>
        <v>147592.69999999998</v>
      </c>
    </row>
    <row r="95" spans="1:33" ht="15.75">
      <c r="A95" s="3" t="s">
        <v>5</v>
      </c>
      <c r="B95" s="22">
        <f aca="true" t="shared" si="19" ref="B95:AD95">B11+B17+B26+B34+B55+B63+B73+B41+B77+B48</f>
        <v>57676.4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24796</v>
      </c>
      <c r="AG95" s="27">
        <f>B95+C95-AF95</f>
        <v>56679.7</v>
      </c>
    </row>
    <row r="96" spans="1:33" ht="15.75">
      <c r="A96" s="3" t="s">
        <v>2</v>
      </c>
      <c r="B96" s="22">
        <f aca="true" t="shared" si="20" ref="B96:AD96">B12+B20+B29+B36+B57+B66+B44+B80+B74+B53</f>
        <v>4650.5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6694.900000000001</v>
      </c>
      <c r="AG96" s="27">
        <f>B96+C96-AF96</f>
        <v>10940.699999999997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20.8</v>
      </c>
    </row>
    <row r="98" spans="1:33" ht="15.75">
      <c r="A98" s="3" t="s">
        <v>1</v>
      </c>
      <c r="B98" s="22">
        <f aca="true" t="shared" si="22" ref="B98:AD98">B19+B28+B65+B35+B43+B56+B79</f>
        <v>3062.8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1694.2</v>
      </c>
      <c r="AG98" s="27">
        <f>B98+C98-AF98</f>
        <v>2519.4000000000005</v>
      </c>
    </row>
    <row r="99" spans="1:33" ht="15.75">
      <c r="A99" s="3" t="s">
        <v>16</v>
      </c>
      <c r="B99" s="22">
        <f aca="true" t="shared" si="23" ref="B99:X99">B21+B30+B49+B37+B58+B13+B75+B67</f>
        <v>2022.8999999999999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442.49999999999994</v>
      </c>
      <c r="AG99" s="27">
        <f>B99+C99-AF99</f>
        <v>2625.1</v>
      </c>
    </row>
    <row r="100" spans="1:33" ht="12.75">
      <c r="A100" s="1" t="s">
        <v>35</v>
      </c>
      <c r="B100" s="2">
        <f aca="true" t="shared" si="25" ref="B100:AD100">B94-B95-B96-B97-B98-B99</f>
        <v>81739.60000000002</v>
      </c>
      <c r="C100" s="2">
        <f t="shared" si="25"/>
        <v>28621.4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35554.00000000001</v>
      </c>
      <c r="AG100" s="2">
        <f>AG94-AG95-AG96-AG97-AG98-AG99</f>
        <v>74806.99999999999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2017-04-13T12:10:29Z</cp:lastPrinted>
  <dcterms:created xsi:type="dcterms:W3CDTF">2002-11-05T08:53:00Z</dcterms:created>
  <dcterms:modified xsi:type="dcterms:W3CDTF">2017-04-14T04:56:53Z</dcterms:modified>
  <cp:category/>
  <cp:version/>
  <cp:contentType/>
  <cp:contentStatus/>
</cp:coreProperties>
</file>